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9324" yWindow="144" windowWidth="13716" windowHeight="864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лист1!$18:$19,лист1!$21:$22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C20" i="1" l="1"/>
  <c r="G17" i="1"/>
  <c r="D17" i="1"/>
  <c r="D20" i="1" l="1"/>
  <c r="M20" i="1" l="1"/>
  <c r="L20" i="1"/>
  <c r="K20" i="1"/>
  <c r="J20" i="1"/>
  <c r="I20" i="1"/>
  <c r="G20" i="1"/>
  <c r="F20" i="1"/>
  <c r="E20" i="1"/>
  <c r="H20" i="1" l="1"/>
  <c r="H16" i="1" l="1"/>
  <c r="B16" i="1" l="1"/>
  <c r="B9" i="1" l="1"/>
  <c r="B18" i="1"/>
  <c r="H10" i="1" l="1"/>
  <c r="H11" i="1"/>
  <c r="H12" i="1"/>
  <c r="H13" i="1"/>
  <c r="H18" i="1"/>
  <c r="H19" i="1"/>
  <c r="H21" i="1"/>
  <c r="B19" i="1"/>
  <c r="F17" i="1"/>
  <c r="E17" i="1"/>
  <c r="H15" i="1"/>
  <c r="B15" i="1"/>
  <c r="H14" i="1"/>
  <c r="B14" i="1"/>
  <c r="B13" i="1"/>
  <c r="B12" i="1"/>
  <c r="H9" i="1"/>
  <c r="B20" i="1" l="1"/>
  <c r="B11" i="1"/>
  <c r="B10" i="1"/>
  <c r="I17" i="1"/>
  <c r="I23" i="1" s="1"/>
  <c r="J17" i="1"/>
  <c r="K17" i="1"/>
  <c r="K23" i="1" s="1"/>
  <c r="L17" i="1"/>
  <c r="L23" i="1" s="1"/>
  <c r="M17" i="1"/>
  <c r="M23" i="1" s="1"/>
  <c r="C17" i="1"/>
  <c r="F23" i="1"/>
  <c r="G23" i="1"/>
  <c r="B21" i="1"/>
  <c r="B17" i="1" l="1"/>
  <c r="B23" i="1" s="1"/>
  <c r="B24" i="1" s="1"/>
  <c r="J23" i="1"/>
  <c r="E23" i="1"/>
  <c r="D23" i="1"/>
  <c r="B22" i="1"/>
  <c r="H17" i="1"/>
  <c r="H22" i="1"/>
  <c r="C23" i="1" l="1"/>
  <c r="H23" i="1"/>
</calcChain>
</file>

<file path=xl/sharedStrings.xml><?xml version="1.0" encoding="utf-8"?>
<sst xmlns="http://schemas.openxmlformats.org/spreadsheetml/2006/main" count="31" uniqueCount="26">
  <si>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</si>
  <si>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</si>
  <si>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</si>
  <si>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</si>
  <si>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</si>
  <si>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</si>
  <si>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</si>
  <si>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</si>
  <si>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</si>
  <si>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</si>
  <si>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</si>
  <si>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</si>
  <si>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</si>
  <si>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</si>
  <si>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</si>
  <si>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</si>
  <si>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</si>
  <si>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</si>
  <si>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</si>
  <si>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</si>
  <si>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</si>
  <si>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</si>
  <si>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</si>
  <si>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</si>
  <si>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</si>
  <si>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Полезный отпуск электроэнергии и мощности по тарифным группам в разрезе территориальных сетевых организаций за период июль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</si>
</sst>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3" tint="0.39997558519241921"/>
      <name val="Times New Roman"/>
      <family val="1"/>
      <charset val="204"/>
    </font>
    <font>
      <b/>
      <sz val="10"/>
      <color theme="3" tint="0.39997558519241921"/>
      <name val="Arial"/>
      <family val="2"/>
      <charset val="204"/>
    </font>
    <font>
      <i/>
      <sz val="12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0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2" fillId="0" borderId="0" xfId="0" applyNumberFormat="1" applyFont="1"/>
    <xf numFmtId="167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/>
    <xf numFmtId="0" fontId="11" fillId="0" borderId="0" xfId="2" applyFont="1" applyBorder="1" applyAlignment="1" applyProtection="1">
      <alignment horizontal="center" vertical="center"/>
    </xf>
    <xf numFmtId="3" fontId="14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2" fillId="0" borderId="0" xfId="2" applyFont="1" applyBorder="1" applyAlignment="1" applyProtection="1">
      <alignment vertical="center"/>
    </xf>
    <xf numFmtId="0" fontId="13" fillId="0" borderId="0" xfId="2" applyFont="1" applyBorder="1" applyProtection="1"/>
    <xf numFmtId="3" fontId="10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0" fontId="1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3" fontId="14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3" fontId="14" fillId="2" borderId="0" xfId="0" applyNumberFormat="1" applyFont="1" applyFill="1" applyBorder="1" applyAlignment="1">
      <alignment horizontal="center" vertical="center" wrapText="1"/>
    </xf>
    <xf numFmtId="0" fontId="18" fillId="0" borderId="0" xfId="2" applyFont="1" applyBorder="1" applyAlignment="1" applyProtection="1">
      <alignment vertical="center"/>
    </xf>
    <xf numFmtId="49" fontId="18" fillId="0" borderId="0" xfId="2" applyNumberFormat="1" applyFont="1" applyBorder="1" applyAlignment="1" applyProtection="1">
      <alignment horizontal="center" vertical="center"/>
    </xf>
    <xf numFmtId="49" fontId="11" fillId="0" borderId="0" xfId="2" applyNumberFormat="1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vertical="center"/>
    </xf>
    <xf numFmtId="0" fontId="18" fillId="2" borderId="0" xfId="2" applyFont="1" applyFill="1" applyBorder="1" applyAlignment="1" applyProtection="1">
      <alignment vertical="center"/>
    </xf>
    <xf numFmtId="0" fontId="18" fillId="2" borderId="0" xfId="2" applyFont="1" applyFill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horizontal="center" vertical="center"/>
    </xf>
    <xf numFmtId="3" fontId="17" fillId="2" borderId="0" xfId="0" applyNumberFormat="1" applyFont="1" applyFill="1" applyBorder="1" applyAlignment="1">
      <alignment horizontal="center" vertical="center" wrapText="1"/>
    </xf>
    <xf numFmtId="0" fontId="11" fillId="0" borderId="0" xfId="2" applyFont="1" applyBorder="1" applyAlignment="1" applyProtection="1">
      <alignment horizontal="left" vertical="center"/>
    </xf>
    <xf numFmtId="0" fontId="21" fillId="0" borderId="0" xfId="2" applyFont="1" applyBorder="1" applyAlignment="1" applyProtection="1">
      <alignment vertical="center"/>
    </xf>
    <xf numFmtId="49" fontId="21" fillId="0" borderId="0" xfId="2" applyNumberFormat="1" applyFont="1" applyBorder="1" applyAlignment="1" applyProtection="1">
      <alignment horizontal="center" vertical="center"/>
    </xf>
    <xf numFmtId="0" fontId="15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165" fontId="9" fillId="0" borderId="0" xfId="0" applyNumberFormat="1" applyFont="1" applyFill="1"/>
    <xf numFmtId="0" fontId="10" fillId="0" borderId="0" xfId="0" applyFont="1" applyFill="1" applyBorder="1"/>
    <xf numFmtId="0" fontId="13" fillId="0" borderId="0" xfId="2" applyFont="1" applyFill="1" applyBorder="1" applyProtection="1"/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Protection="1"/>
    <xf numFmtId="3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Protection="1"/>
    <xf numFmtId="3" fontId="17" fillId="0" borderId="0" xfId="0" applyNumberFormat="1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Protection="1"/>
    <xf numFmtId="3" fontId="17" fillId="0" borderId="0" xfId="0" applyNumberFormat="1" applyFont="1" applyFill="1" applyBorder="1" applyAlignment="1">
      <alignment horizontal="center" vertical="center" wrapText="1"/>
    </xf>
    <xf numFmtId="165" fontId="22" fillId="0" borderId="1" xfId="1" applyNumberFormat="1" applyFont="1" applyFill="1" applyBorder="1" applyAlignment="1">
      <alignment vertical="center"/>
    </xf>
    <xf numFmtId="166" fontId="22" fillId="0" borderId="1" xfId="1" applyNumberFormat="1" applyFont="1" applyBorder="1" applyAlignment="1">
      <alignment vertical="center"/>
    </xf>
    <xf numFmtId="166" fontId="22" fillId="2" borderId="1" xfId="1" applyNumberFormat="1" applyFont="1" applyFill="1" applyBorder="1" applyAlignment="1">
      <alignment vertical="center"/>
    </xf>
    <xf numFmtId="0" fontId="23" fillId="0" borderId="0" xfId="0" applyFont="1" applyBorder="1"/>
    <xf numFmtId="166" fontId="22" fillId="0" borderId="1" xfId="1" applyNumberFormat="1" applyFont="1" applyFill="1" applyBorder="1" applyAlignment="1">
      <alignment vertical="center"/>
    </xf>
    <xf numFmtId="165" fontId="24" fillId="0" borderId="1" xfId="1" applyNumberFormat="1" applyFont="1" applyFill="1" applyBorder="1" applyAlignment="1">
      <alignment vertical="center"/>
    </xf>
    <xf numFmtId="165" fontId="25" fillId="0" borderId="1" xfId="1" applyNumberFormat="1" applyFont="1" applyFill="1" applyBorder="1" applyAlignment="1">
      <alignment vertical="center"/>
    </xf>
    <xf numFmtId="165" fontId="25" fillId="0" borderId="1" xfId="1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 applyProtection="1">
      <protection locked="0"/>
    </xf>
    <xf numFmtId="165" fontId="2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60;&#1072;&#1082;&#1090;/2017/&#1060;_07_&#1048;&#110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услугам"/>
      <sheetName val="Справки по СН"/>
      <sheetName val="Справки по СН предварит."/>
      <sheetName val="Титул"/>
      <sheetName val="Покупка ОРЭ"/>
      <sheetName val="УП"/>
      <sheetName val="Покупка РР"/>
      <sheetName val="Шахты"/>
      <sheetName val="Златоуст"/>
      <sheetName val="Фролово"/>
      <sheetName val="Тихвин"/>
      <sheetName val="Ижевск"/>
      <sheetName val="Орск"/>
      <sheetName val="Междуреч"/>
      <sheetName val="Братск"/>
      <sheetName val="Белорецк(БМК)"/>
      <sheetName val="Чебаркуль"/>
      <sheetName val="Челябинск (ЧМК)"/>
      <sheetName val="Якутуголь"/>
      <sheetName val="Белорецк(ЭСКБ)"/>
      <sheetName val="СВОД"/>
      <sheetName val="ППСТиП"/>
      <sheetName val="Макет"/>
      <sheetName val="Лист1"/>
    </sheetNames>
    <sheetDataSet>
      <sheetData sheetId="0"/>
      <sheetData sheetId="1"/>
      <sheetData sheetId="2"/>
      <sheetData sheetId="3"/>
      <sheetData sheetId="4"/>
      <sheetData sheetId="5">
        <row r="18">
          <cell r="E18">
            <v>79854627</v>
          </cell>
        </row>
        <row r="24">
          <cell r="E24">
            <v>276565409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workbookViewId="0">
      <selection activeCell="J28" sqref="J28"/>
    </sheetView>
  </sheetViews>
  <sheetFormatPr defaultRowHeight="14.4" outlineLevelRow="1" x14ac:dyDescent="0.3"/>
  <cols>
    <col min="1" max="1" width="46" customWidth="1"/>
    <col min="2" max="2" width="20" customWidth="1"/>
    <col min="3" max="3" width="14.33203125" customWidth="1"/>
    <col min="4" max="4" width="15.5546875" customWidth="1"/>
    <col min="5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80" t="s">
        <v>25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85" t="s">
        <v>6</v>
      </c>
      <c r="B5" s="85"/>
      <c r="C5" s="85"/>
      <c r="D5" s="85"/>
      <c r="E5" s="85"/>
      <c r="F5" s="85"/>
      <c r="G5" s="85"/>
      <c r="H5" s="85"/>
      <c r="I5" s="86"/>
      <c r="J5" s="86"/>
      <c r="K5" s="86"/>
      <c r="L5" s="86"/>
      <c r="M5" s="86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87" t="s">
        <v>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83" t="s">
        <v>5</v>
      </c>
      <c r="B7" s="81" t="s">
        <v>22</v>
      </c>
      <c r="C7" s="78"/>
      <c r="D7" s="78"/>
      <c r="E7" s="78"/>
      <c r="F7" s="78"/>
      <c r="G7" s="79"/>
      <c r="H7" s="81" t="s">
        <v>23</v>
      </c>
      <c r="I7" s="78"/>
      <c r="J7" s="78"/>
      <c r="K7" s="78"/>
      <c r="L7" s="78"/>
      <c r="M7" s="79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84"/>
      <c r="B8" s="82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82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" t="s">
        <v>15</v>
      </c>
      <c r="B9" s="69">
        <f>SUM(C9:G9)</f>
        <v>8556.6450000000004</v>
      </c>
      <c r="C9" s="74">
        <v>8189.9380000000001</v>
      </c>
      <c r="D9" s="74">
        <v>320.38299999999998</v>
      </c>
      <c r="E9" s="73"/>
      <c r="F9" s="74">
        <v>46.323999999999998</v>
      </c>
      <c r="G9" s="55"/>
      <c r="H9" s="68">
        <f>SUM(I9:M9)</f>
        <v>13.544</v>
      </c>
      <c r="I9" s="74">
        <v>13.544</v>
      </c>
      <c r="J9" s="55"/>
      <c r="K9" s="18"/>
      <c r="L9" s="18"/>
      <c r="M9" s="18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2" x14ac:dyDescent="0.3">
      <c r="A10" s="6" t="s">
        <v>16</v>
      </c>
      <c r="B10" s="69">
        <f>SUM(C10:G10)</f>
        <v>544.74800000000005</v>
      </c>
      <c r="C10" s="55"/>
      <c r="D10" s="75">
        <v>273.62299999999999</v>
      </c>
      <c r="E10" s="74">
        <v>271.125</v>
      </c>
      <c r="F10" s="55"/>
      <c r="G10" s="55"/>
      <c r="H10" s="55">
        <f>SUM(I10:M10)</f>
        <v>0</v>
      </c>
      <c r="I10" s="55"/>
      <c r="J10" s="55"/>
      <c r="K10" s="18"/>
      <c r="L10" s="18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3" customFormat="1" ht="16.2" x14ac:dyDescent="0.3">
      <c r="A11" s="11" t="s">
        <v>17</v>
      </c>
      <c r="B11" s="70">
        <f>SUM(C11:G11)</f>
        <v>8.270999999999999</v>
      </c>
      <c r="C11" s="55"/>
      <c r="D11" s="55"/>
      <c r="E11" s="56"/>
      <c r="F11" s="74">
        <v>8.2669999999999995</v>
      </c>
      <c r="G11" s="75">
        <v>4.0000000000000001E-3</v>
      </c>
      <c r="H11" s="55">
        <f>SUM(I11:M11)</f>
        <v>0</v>
      </c>
      <c r="I11" s="55"/>
      <c r="J11" s="55"/>
      <c r="K11" s="20"/>
      <c r="L11" s="20"/>
      <c r="M11" s="2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ht="16.2" x14ac:dyDescent="0.3">
      <c r="A12" s="14" t="s">
        <v>18</v>
      </c>
      <c r="B12" s="70">
        <f>SUM(C12:G12)</f>
        <v>1016.776</v>
      </c>
      <c r="C12" s="55"/>
      <c r="D12" s="74">
        <v>1016.776</v>
      </c>
      <c r="E12" s="55"/>
      <c r="F12" s="55"/>
      <c r="G12" s="55"/>
      <c r="H12" s="55">
        <f>SUM(I12:M12)</f>
        <v>0</v>
      </c>
      <c r="I12" s="55"/>
      <c r="J12" s="55"/>
      <c r="K12" s="20"/>
      <c r="L12" s="20"/>
      <c r="M12" s="2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6.2" x14ac:dyDescent="0.3">
      <c r="A13" s="7" t="s">
        <v>19</v>
      </c>
      <c r="B13" s="69">
        <f>SUM(C13:G13)</f>
        <v>68481.366999999998</v>
      </c>
      <c r="C13" s="55"/>
      <c r="D13" s="74">
        <v>68481.366999999998</v>
      </c>
      <c r="E13" s="55"/>
      <c r="F13" s="55"/>
      <c r="G13" s="55"/>
      <c r="H13" s="68">
        <f>SUM(I13:M13)</f>
        <v>95.781000000000006</v>
      </c>
      <c r="I13" s="55"/>
      <c r="J13" s="76">
        <v>95.781000000000006</v>
      </c>
      <c r="K13" s="18"/>
      <c r="L13" s="18"/>
      <c r="M13" s="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2" x14ac:dyDescent="0.3">
      <c r="A14" s="7" t="s">
        <v>20</v>
      </c>
      <c r="B14" s="69">
        <f>SUM(C14:G14)</f>
        <v>22666.557000000001</v>
      </c>
      <c r="C14" s="55"/>
      <c r="D14" s="74">
        <v>22666.557000000001</v>
      </c>
      <c r="E14" s="55"/>
      <c r="F14" s="55"/>
      <c r="G14" s="55"/>
      <c r="H14" s="68">
        <f>SUM(I14:M14)</f>
        <v>36.709000000000003</v>
      </c>
      <c r="I14" s="55"/>
      <c r="J14" s="74">
        <v>36.709000000000003</v>
      </c>
      <c r="K14" s="18"/>
      <c r="L14" s="18"/>
      <c r="M14" s="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2" x14ac:dyDescent="0.3">
      <c r="A15" s="7" t="s">
        <v>21</v>
      </c>
      <c r="B15" s="69">
        <f>SUM(C15:G15)</f>
        <v>19465.578000000001</v>
      </c>
      <c r="C15" s="55"/>
      <c r="D15" s="74">
        <v>19465.578000000001</v>
      </c>
      <c r="E15" s="55"/>
      <c r="F15" s="55"/>
      <c r="G15" s="55"/>
      <c r="H15" s="68">
        <f>SUM(I15:M15)</f>
        <v>29.134</v>
      </c>
      <c r="I15" s="55"/>
      <c r="J15" s="74">
        <v>29.134</v>
      </c>
      <c r="K15" s="18"/>
      <c r="L15" s="18"/>
      <c r="M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2" x14ac:dyDescent="0.3">
      <c r="A16" s="7" t="s">
        <v>24</v>
      </c>
      <c r="B16" s="69">
        <f>SUM(C16:G16)</f>
        <v>110.32599999999999</v>
      </c>
      <c r="C16" s="55"/>
      <c r="D16" s="55"/>
      <c r="E16" s="55"/>
      <c r="F16" s="74">
        <v>85.480999999999995</v>
      </c>
      <c r="G16" s="74">
        <v>24.844999999999999</v>
      </c>
      <c r="H16" s="55">
        <f>SUM(I16:M16)</f>
        <v>0</v>
      </c>
      <c r="I16" s="55"/>
      <c r="J16" s="55"/>
      <c r="K16" s="18"/>
      <c r="L16" s="18"/>
      <c r="M16" s="1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customHeight="1" x14ac:dyDescent="0.3">
      <c r="A17" s="6" t="s">
        <v>12</v>
      </c>
      <c r="B17" s="72">
        <f>SUM(C17:G17)</f>
        <v>65987.563000000009</v>
      </c>
      <c r="C17" s="55">
        <f t="shared" ref="C17:F17" si="0">SUM(C18:C19)</f>
        <v>0</v>
      </c>
      <c r="D17" s="77">
        <f>SUM(D18:D19)</f>
        <v>49131.576000000001</v>
      </c>
      <c r="E17" s="77">
        <f t="shared" si="0"/>
        <v>13492.175999999999</v>
      </c>
      <c r="F17" s="77">
        <f t="shared" si="0"/>
        <v>3269.9960000000001</v>
      </c>
      <c r="G17" s="55">
        <f>SUM(G18:G19)</f>
        <v>93.814999999999998</v>
      </c>
      <c r="H17" s="55">
        <f>SUM(I17:M17)</f>
        <v>0</v>
      </c>
      <c r="I17" s="55">
        <f t="shared" ref="I17:M17" si="1">SUM(I18:I19)</f>
        <v>0</v>
      </c>
      <c r="J17" s="55">
        <f t="shared" si="1"/>
        <v>0</v>
      </c>
      <c r="K17" s="18">
        <f t="shared" si="1"/>
        <v>0</v>
      </c>
      <c r="L17" s="18">
        <f t="shared" si="1"/>
        <v>0</v>
      </c>
      <c r="M17" s="18">
        <f t="shared" si="1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3" customFormat="1" ht="16.2" outlineLevel="1" x14ac:dyDescent="0.3">
      <c r="A18" s="15" t="s">
        <v>14</v>
      </c>
      <c r="B18" s="70">
        <f>SUM(C18:G18)</f>
        <v>37026.555999999997</v>
      </c>
      <c r="C18" s="55"/>
      <c r="D18" s="74">
        <v>21267.928</v>
      </c>
      <c r="E18" s="74">
        <v>13492.175999999999</v>
      </c>
      <c r="F18" s="74">
        <v>2266.4520000000002</v>
      </c>
      <c r="G18" s="55"/>
      <c r="H18" s="55">
        <f>SUM(I18:M18)</f>
        <v>0</v>
      </c>
      <c r="I18" s="55"/>
      <c r="J18" s="55"/>
      <c r="K18" s="20"/>
      <c r="L18" s="20"/>
      <c r="M18" s="20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6.2" outlineLevel="1" x14ac:dyDescent="0.3">
      <c r="A19" s="10" t="s">
        <v>13</v>
      </c>
      <c r="B19" s="69">
        <f>SUM(C19:G19)</f>
        <v>28961.007000000001</v>
      </c>
      <c r="C19" s="55"/>
      <c r="D19" s="74">
        <v>27863.648000000001</v>
      </c>
      <c r="E19" s="74"/>
      <c r="F19" s="74">
        <v>1003.544</v>
      </c>
      <c r="G19" s="74">
        <v>93.814999999999998</v>
      </c>
      <c r="H19" s="55">
        <f>SUM(I19:M19)</f>
        <v>0</v>
      </c>
      <c r="I19" s="55"/>
      <c r="J19" s="55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customHeight="1" x14ac:dyDescent="0.3">
      <c r="A20" s="8" t="s">
        <v>9</v>
      </c>
      <c r="B20" s="72">
        <f>SUM(C20:G20)</f>
        <v>9872.9509999999991</v>
      </c>
      <c r="C20" s="77">
        <f>SUM(C21:C22)</f>
        <v>2355.3719999999998</v>
      </c>
      <c r="D20" s="77">
        <f t="shared" ref="D20:G20" si="2">SUM(D21:D22)</f>
        <v>7100.402</v>
      </c>
      <c r="E20" s="77">
        <f t="shared" si="2"/>
        <v>417.17700000000002</v>
      </c>
      <c r="F20" s="55">
        <f t="shared" si="2"/>
        <v>0</v>
      </c>
      <c r="G20" s="55">
        <f t="shared" si="2"/>
        <v>0</v>
      </c>
      <c r="H20" s="68">
        <f>SUM(I20:M20)</f>
        <v>3.444</v>
      </c>
      <c r="I20" s="77">
        <f t="shared" ref="I20:M20" si="3">SUM(I21:I22)</f>
        <v>3.444</v>
      </c>
      <c r="J20" s="77">
        <f t="shared" si="3"/>
        <v>0</v>
      </c>
      <c r="K20" s="18">
        <f t="shared" si="3"/>
        <v>0</v>
      </c>
      <c r="L20" s="18">
        <f t="shared" si="3"/>
        <v>0</v>
      </c>
      <c r="M20" s="18">
        <f t="shared" si="3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399999999999999" customHeight="1" outlineLevel="1" collapsed="1" x14ac:dyDescent="0.3">
      <c r="A21" s="10" t="s">
        <v>11</v>
      </c>
      <c r="B21" s="69">
        <f>SUM(C21:G21)</f>
        <v>6395.3909999999996</v>
      </c>
      <c r="C21" s="55"/>
      <c r="D21" s="74">
        <v>6395.3909999999996</v>
      </c>
      <c r="E21" s="55"/>
      <c r="F21" s="55"/>
      <c r="G21" s="55"/>
      <c r="H21" s="55">
        <f>SUM(I21:M21)</f>
        <v>0</v>
      </c>
      <c r="I21" s="55"/>
      <c r="J21" s="55"/>
      <c r="K21" s="18"/>
      <c r="L21" s="18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399999999999999" customHeight="1" outlineLevel="1" x14ac:dyDescent="0.3">
      <c r="A22" s="10" t="s">
        <v>10</v>
      </c>
      <c r="B22" s="72">
        <f>SUM(C22:G22)</f>
        <v>3477.56</v>
      </c>
      <c r="C22" s="74">
        <v>2355.3719999999998</v>
      </c>
      <c r="D22" s="74">
        <v>705.01099999999997</v>
      </c>
      <c r="E22" s="74">
        <v>417.17700000000002</v>
      </c>
      <c r="F22" s="55"/>
      <c r="G22" s="55"/>
      <c r="H22" s="68">
        <f>SUM(I22:M22)</f>
        <v>3.444</v>
      </c>
      <c r="I22" s="74">
        <v>3.444</v>
      </c>
      <c r="J22" s="74">
        <v>0</v>
      </c>
      <c r="K22" s="18">
        <v>0</v>
      </c>
      <c r="L22" s="18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2.95" customHeight="1" x14ac:dyDescent="0.3">
      <c r="A23" s="16" t="s">
        <v>4</v>
      </c>
      <c r="B23" s="22">
        <f>B9+B10+B11+B12+B13+B14+B15+B16+B17+B20</f>
        <v>196710.78200000001</v>
      </c>
      <c r="C23" s="18">
        <f t="shared" ref="C23:M23" si="4">SUM(C9:C20)</f>
        <v>10545.31</v>
      </c>
      <c r="D23" s="18">
        <f t="shared" si="4"/>
        <v>217587.83799999999</v>
      </c>
      <c r="E23" s="18">
        <f t="shared" si="4"/>
        <v>27672.653999999999</v>
      </c>
      <c r="F23" s="18">
        <f t="shared" si="4"/>
        <v>6680.0640000000003</v>
      </c>
      <c r="G23" s="18">
        <f t="shared" si="4"/>
        <v>212.47899999999998</v>
      </c>
      <c r="H23" s="18">
        <f t="shared" si="4"/>
        <v>178.61199999999999</v>
      </c>
      <c r="I23" s="18">
        <f t="shared" si="4"/>
        <v>16.988</v>
      </c>
      <c r="J23" s="18">
        <f t="shared" si="4"/>
        <v>161.62400000000002</v>
      </c>
      <c r="K23" s="18">
        <f t="shared" si="4"/>
        <v>0</v>
      </c>
      <c r="L23" s="18">
        <f t="shared" si="4"/>
        <v>0</v>
      </c>
      <c r="M23" s="18">
        <f t="shared" si="4"/>
        <v>0</v>
      </c>
      <c r="N23" s="17"/>
      <c r="O23" s="17"/>
      <c r="P23" s="1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23"/>
      <c r="B24" s="71" t="b">
        <f>B23=([1]УП!$E$24-[1]УП!$E$18)/1000</f>
        <v>1</v>
      </c>
      <c r="C24" s="57"/>
      <c r="D24" s="57"/>
      <c r="E24" s="57"/>
      <c r="F24" s="24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6" x14ac:dyDescent="0.3">
      <c r="A25" s="25"/>
      <c r="B25" s="25"/>
      <c r="C25" s="38"/>
      <c r="D25" s="58"/>
      <c r="E25" s="35"/>
      <c r="F25" s="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6" x14ac:dyDescent="0.3">
      <c r="A26" s="25"/>
      <c r="B26" s="25"/>
      <c r="C26" s="38"/>
      <c r="D26" s="58"/>
      <c r="E26" s="35"/>
      <c r="F26" s="27"/>
      <c r="G26" s="1"/>
      <c r="H26" s="2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6" x14ac:dyDescent="0.3">
      <c r="A27" s="25"/>
      <c r="B27" s="25"/>
      <c r="C27" s="38"/>
      <c r="D27" s="58"/>
      <c r="E27" s="59"/>
      <c r="F27" s="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">
      <c r="A28" s="31"/>
      <c r="B28" s="25"/>
      <c r="C28" s="38"/>
      <c r="D28" s="60"/>
      <c r="E28" s="61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">
      <c r="A29" s="33"/>
      <c r="B29" s="33"/>
      <c r="C29" s="34"/>
      <c r="D29" s="58"/>
      <c r="E29" s="35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">
      <c r="A30" s="33"/>
      <c r="B30" s="33"/>
      <c r="C30" s="34"/>
      <c r="D30" s="58"/>
      <c r="E30" s="35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33"/>
      <c r="B31" s="33"/>
      <c r="C31" s="36"/>
      <c r="D31" s="62"/>
      <c r="E31" s="63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">
      <c r="A32" s="33"/>
      <c r="B32" s="33"/>
      <c r="C32" s="34"/>
      <c r="D32" s="58"/>
      <c r="E32" s="35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37"/>
      <c r="B33" s="33"/>
      <c r="C33" s="38"/>
      <c r="D33" s="58"/>
      <c r="E33" s="35"/>
      <c r="F33" s="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31"/>
      <c r="B34" s="25"/>
      <c r="C34" s="38"/>
      <c r="D34" s="58"/>
      <c r="E34" s="64"/>
      <c r="F34" s="27"/>
    </row>
    <row r="35" spans="1:24" ht="15.6" x14ac:dyDescent="0.3">
      <c r="A35" s="40"/>
      <c r="B35" s="41"/>
      <c r="C35" s="36"/>
      <c r="D35" s="62"/>
      <c r="E35" s="65"/>
      <c r="F35" s="27"/>
    </row>
    <row r="36" spans="1:24" ht="15.6" x14ac:dyDescent="0.3">
      <c r="A36" s="31"/>
      <c r="B36" s="42"/>
      <c r="C36" s="34"/>
      <c r="D36" s="66"/>
      <c r="E36" s="64"/>
      <c r="F36" s="27"/>
    </row>
    <row r="37" spans="1:24" ht="15.6" x14ac:dyDescent="0.3">
      <c r="A37" s="44"/>
      <c r="B37" s="45"/>
      <c r="C37" s="34"/>
      <c r="D37" s="62"/>
      <c r="E37" s="59"/>
      <c r="F37" s="27"/>
    </row>
    <row r="38" spans="1:24" ht="15.6" x14ac:dyDescent="0.3">
      <c r="A38" s="46"/>
      <c r="B38" s="47"/>
      <c r="C38" s="34"/>
      <c r="D38" s="58"/>
      <c r="E38" s="67"/>
      <c r="F38" s="27"/>
    </row>
    <row r="39" spans="1:24" ht="15.6" x14ac:dyDescent="0.3">
      <c r="A39" s="46"/>
      <c r="B39" s="47"/>
      <c r="C39" s="43"/>
      <c r="D39" s="32"/>
      <c r="E39" s="48"/>
      <c r="F39" s="27"/>
    </row>
    <row r="40" spans="1:24" ht="15.6" x14ac:dyDescent="0.3">
      <c r="A40" s="31"/>
      <c r="B40" s="25"/>
      <c r="C40" s="43"/>
      <c r="D40" s="32"/>
      <c r="E40" s="30"/>
      <c r="F40" s="27"/>
    </row>
    <row r="41" spans="1:24" ht="15.6" x14ac:dyDescent="0.3">
      <c r="A41" s="49"/>
      <c r="B41" s="25"/>
      <c r="C41" s="43"/>
      <c r="D41" s="29"/>
      <c r="E41" s="26"/>
      <c r="F41" s="27"/>
    </row>
    <row r="42" spans="1:24" ht="15.6" x14ac:dyDescent="0.3">
      <c r="A42" s="50"/>
      <c r="B42" s="51"/>
      <c r="C42" s="43"/>
      <c r="D42" s="52"/>
      <c r="E42" s="26"/>
      <c r="F42" s="27"/>
    </row>
    <row r="43" spans="1:24" ht="15.6" x14ac:dyDescent="0.3">
      <c r="A43" s="31"/>
      <c r="B43" s="42"/>
      <c r="C43" s="28"/>
      <c r="D43" s="32"/>
      <c r="E43" s="39"/>
      <c r="F43" s="27"/>
    </row>
    <row r="44" spans="1:24" x14ac:dyDescent="0.3">
      <c r="A44" s="53"/>
      <c r="B44" s="53"/>
      <c r="C44" s="53"/>
      <c r="D44" s="53"/>
      <c r="E44" s="54"/>
      <c r="F44" s="53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cp:lastPrinted>2017-08-18T04:17:22Z</cp:lastPrinted>
  <dcterms:created xsi:type="dcterms:W3CDTF">2016-07-25T04:23:17Z</dcterms:created>
  <dcterms:modified xsi:type="dcterms:W3CDTF">2017-09-08T10:07:36Z</dcterms:modified>
</cp:coreProperties>
</file>